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20" windowWidth="11355" windowHeight="5130"/>
  </bookViews>
  <sheets>
    <sheet name="Munka1" sheetId="1" r:id="rId1"/>
    <sheet name="Munka2" sheetId="2" r:id="rId2"/>
    <sheet name="Munka3" sheetId="3" r:id="rId3"/>
  </sheets>
  <calcPr calcId="125725"/>
</workbook>
</file>

<file path=xl/calcChain.xml><?xml version="1.0" encoding="utf-8"?>
<calcChain xmlns="http://schemas.openxmlformats.org/spreadsheetml/2006/main">
  <c r="H17" i="1"/>
  <c r="F17" l="1"/>
  <c r="L9"/>
  <c r="L10"/>
  <c r="L11"/>
  <c r="L12"/>
  <c r="L13"/>
  <c r="L14"/>
  <c r="L15"/>
  <c r="L16"/>
  <c r="L8"/>
  <c r="G17" l="1"/>
  <c r="J20"/>
  <c r="D17"/>
  <c r="C17"/>
  <c r="E17"/>
  <c r="K10" l="1"/>
  <c r="K14"/>
  <c r="J23"/>
  <c r="Q24" s="1"/>
  <c r="P26"/>
  <c r="G28"/>
  <c r="Q20"/>
  <c r="K8" l="1"/>
  <c r="K16"/>
  <c r="K12"/>
  <c r="K15"/>
  <c r="K13"/>
  <c r="K11"/>
  <c r="K9"/>
  <c r="I17"/>
  <c r="J17"/>
  <c r="B17"/>
  <c r="L17" l="1"/>
  <c r="K17"/>
</calcChain>
</file>

<file path=xl/sharedStrings.xml><?xml version="1.0" encoding="utf-8"?>
<sst xmlns="http://schemas.openxmlformats.org/spreadsheetml/2006/main" count="56" uniqueCount="40">
  <si>
    <t>(adatok e Ft-ban)</t>
  </si>
  <si>
    <t>Adónemek</t>
  </si>
  <si>
    <t>Hátralék</t>
  </si>
  <si>
    <t>Túlfizetés</t>
  </si>
  <si>
    <t>Teljesítés</t>
  </si>
  <si>
    <t>Összesen</t>
  </si>
  <si>
    <t>Előírás</t>
  </si>
  <si>
    <t>Befizetés</t>
  </si>
  <si>
    <t>Kontra Klára</t>
  </si>
  <si>
    <t>Idegen bevételek(csatorna hj., átj.hátr.</t>
  </si>
  <si>
    <t>Államig.illeték besz.szla.</t>
  </si>
  <si>
    <t>Bírság</t>
  </si>
  <si>
    <t>Késedelmi pótlék</t>
  </si>
  <si>
    <t>Talajterhelési díj</t>
  </si>
  <si>
    <t>Gépjárműadó</t>
  </si>
  <si>
    <t>Iparűzési adó</t>
  </si>
  <si>
    <t>Beszedett idegenforgalmi adó</t>
  </si>
  <si>
    <t>Kommunális adó</t>
  </si>
  <si>
    <t>Esedékes</t>
  </si>
  <si>
    <t>Különbözet</t>
  </si>
  <si>
    <t>Múltévi befizetések</t>
  </si>
  <si>
    <t>Más szerv részére utalt</t>
  </si>
  <si>
    <t>Telekadó</t>
  </si>
  <si>
    <t>Építményadó</t>
  </si>
  <si>
    <t>Múlt évi bef.</t>
  </si>
  <si>
    <t xml:space="preserve">.sz.melléklet / </t>
  </si>
  <si>
    <t>Egyéb bevételek (szabálysértés)</t>
  </si>
  <si>
    <t>Nyitó számla egyenleg</t>
  </si>
  <si>
    <t>Zárószámla egyenleg</t>
  </si>
  <si>
    <t>NyitóSzámla egyenleg</t>
  </si>
  <si>
    <t>ZáróSzámla egyenleg</t>
  </si>
  <si>
    <t>Záró Számla egyenleg</t>
  </si>
  <si>
    <t>Nem esedékes</t>
  </si>
  <si>
    <t>adóügyi irodavezető</t>
  </si>
  <si>
    <t>Ktgv.számlára utalt befizetések</t>
  </si>
  <si>
    <t>Kincstárnak utalt gépj.60%-a</t>
  </si>
  <si>
    <t>Záró számla egyenleg</t>
  </si>
  <si>
    <t>Különbözet  (9+10)-11 vagy                3-(4+5+6-7+8)</t>
  </si>
  <si>
    <t>Helyi adók,gépjárműadó és idegen bevételek 2014. évi előírása és teljesítése</t>
  </si>
  <si>
    <t xml:space="preserve">Veresegyház, 2015. január 22. </t>
  </si>
</sst>
</file>

<file path=xl/styles.xml><?xml version="1.0" encoding="utf-8"?>
<styleSheet xmlns="http://schemas.openxmlformats.org/spreadsheetml/2006/main">
  <numFmts count="2">
    <numFmt numFmtId="43" formatCode="_-* #,##0.00\ _F_t_-;\-* #,##0.00\ _F_t_-;_-* &quot;-&quot;??\ _F_t_-;_-@_-"/>
    <numFmt numFmtId="164" formatCode="_-* #,##0\ _F_t_-;\-* #,##0\ _F_t_-;_-* &quot;-&quot;??\ _F_t_-;_-@_-"/>
  </numFmts>
  <fonts count="7">
    <font>
      <sz val="10"/>
      <name val="Arial"/>
      <charset val="238"/>
    </font>
    <font>
      <sz val="10"/>
      <name val="Arial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2"/>
      <name val="Arial"/>
      <family val="2"/>
      <charset val="238"/>
    </font>
    <font>
      <b/>
      <sz val="9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9">
    <xf numFmtId="0" fontId="0" fillId="0" borderId="0" xfId="0"/>
    <xf numFmtId="0" fontId="0" fillId="0" borderId="1" xfId="0" applyBorder="1" applyAlignment="1">
      <alignment horizontal="center"/>
    </xf>
    <xf numFmtId="0" fontId="3" fillId="0" borderId="0" xfId="0" applyFont="1" applyBorder="1" applyAlignment="1">
      <alignment horizontal="left" vertical="center" wrapText="1"/>
    </xf>
    <xf numFmtId="0" fontId="0" fillId="0" borderId="0" xfId="0" applyBorder="1"/>
    <xf numFmtId="9" fontId="0" fillId="0" borderId="0" xfId="2" applyFont="1" applyBorder="1"/>
    <xf numFmtId="0" fontId="3" fillId="0" borderId="0" xfId="0" applyFont="1" applyBorder="1" applyAlignment="1">
      <alignment vertical="center" wrapText="1"/>
    </xf>
    <xf numFmtId="0" fontId="3" fillId="0" borderId="0" xfId="0" applyFont="1" applyBorder="1" applyAlignment="1">
      <alignment horizontal="center" vertical="center" wrapText="1"/>
    </xf>
    <xf numFmtId="164" fontId="0" fillId="0" borderId="0" xfId="1" applyNumberFormat="1" applyFont="1" applyBorder="1"/>
    <xf numFmtId="0" fontId="0" fillId="0" borderId="0" xfId="0" applyAlignment="1">
      <alignment horizontal="center"/>
    </xf>
    <xf numFmtId="0" fontId="5" fillId="0" borderId="0" xfId="0" applyFont="1" applyBorder="1" applyAlignment="1">
      <alignment vertical="center" wrapText="1"/>
    </xf>
    <xf numFmtId="0" fontId="4" fillId="0" borderId="0" xfId="0" applyFont="1" applyBorder="1" applyAlignment="1">
      <alignment wrapText="1"/>
    </xf>
    <xf numFmtId="164" fontId="4" fillId="0" borderId="1" xfId="1" applyNumberFormat="1" applyFont="1" applyBorder="1" applyAlignment="1">
      <alignment wrapText="1"/>
    </xf>
    <xf numFmtId="164" fontId="4" fillId="0" borderId="1" xfId="1" applyNumberFormat="1" applyFont="1" applyBorder="1" applyAlignment="1"/>
    <xf numFmtId="0" fontId="6" fillId="0" borderId="1" xfId="0" applyFont="1" applyBorder="1" applyAlignment="1">
      <alignment horizontal="center" vertical="center" wrapText="1"/>
    </xf>
    <xf numFmtId="164" fontId="6" fillId="0" borderId="1" xfId="1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64" fontId="6" fillId="0" borderId="1" xfId="1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/>
    <xf numFmtId="164" fontId="0" fillId="0" borderId="0" xfId="0" applyNumberFormat="1"/>
    <xf numFmtId="0" fontId="3" fillId="0" borderId="0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1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9" fontId="4" fillId="0" borderId="0" xfId="2" applyFont="1" applyBorder="1" applyAlignment="1">
      <alignment horizontal="right" vertical="center" wrapText="1"/>
    </xf>
    <xf numFmtId="164" fontId="0" fillId="0" borderId="1" xfId="1" applyNumberFormat="1" applyFont="1" applyBorder="1"/>
    <xf numFmtId="0" fontId="2" fillId="0" borderId="0" xfId="0" applyFont="1" applyAlignment="1">
      <alignment vertical="center"/>
    </xf>
    <xf numFmtId="0" fontId="6" fillId="0" borderId="0" xfId="0" applyFont="1" applyBorder="1" applyAlignment="1">
      <alignment vertical="center" wrapText="1"/>
    </xf>
    <xf numFmtId="0" fontId="6" fillId="0" borderId="0" xfId="0" applyFont="1" applyBorder="1" applyAlignment="1">
      <alignment horizontal="center" vertical="center" wrapText="1"/>
    </xf>
    <xf numFmtId="164" fontId="4" fillId="0" borderId="0" xfId="1" applyNumberFormat="1" applyFont="1" applyBorder="1" applyAlignment="1"/>
    <xf numFmtId="164" fontId="0" fillId="0" borderId="0" xfId="1" applyNumberFormat="1" applyFont="1" applyBorder="1" applyAlignment="1"/>
    <xf numFmtId="0" fontId="3" fillId="0" borderId="0" xfId="0" applyFont="1" applyFill="1" applyBorder="1" applyAlignment="1">
      <alignment horizontal="left" vertical="center" wrapText="1"/>
    </xf>
    <xf numFmtId="0" fontId="0" fillId="0" borderId="0" xfId="0" applyAlignment="1"/>
    <xf numFmtId="0" fontId="0" fillId="0" borderId="0" xfId="0" applyBorder="1" applyAlignment="1"/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0" fillId="0" borderId="0" xfId="0" applyBorder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164" fontId="4" fillId="2" borderId="1" xfId="1" applyNumberFormat="1" applyFont="1" applyFill="1" applyBorder="1" applyAlignment="1"/>
    <xf numFmtId="9" fontId="4" fillId="0" borderId="1" xfId="2" applyFont="1" applyBorder="1" applyAlignment="1">
      <alignment horizontal="right" vertical="center" wrapText="1"/>
    </xf>
    <xf numFmtId="164" fontId="4" fillId="3" borderId="1" xfId="1" applyNumberFormat="1" applyFont="1" applyFill="1" applyBorder="1" applyAlignment="1"/>
    <xf numFmtId="0" fontId="6" fillId="0" borderId="1" xfId="0" applyFont="1" applyBorder="1" applyAlignment="1">
      <alignment horizontal="center" vertical="center" wrapText="1"/>
    </xf>
    <xf numFmtId="164" fontId="0" fillId="0" borderId="1" xfId="1" applyNumberFormat="1" applyFont="1" applyBorder="1" applyAlignment="1"/>
    <xf numFmtId="0" fontId="0" fillId="0" borderId="6" xfId="0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Border="1" applyAlignment="1">
      <alignment horizontal="center" vertical="center" wrapText="1"/>
    </xf>
    <xf numFmtId="164" fontId="0" fillId="0" borderId="1" xfId="1" applyNumberFormat="1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64" fontId="0" fillId="0" borderId="1" xfId="1" applyNumberFormat="1" applyFont="1" applyBorder="1" applyAlignment="1"/>
    <xf numFmtId="0" fontId="3" fillId="0" borderId="1" xfId="0" applyFont="1" applyBorder="1" applyAlignment="1">
      <alignment horizontal="left" vertical="center" wrapText="1"/>
    </xf>
    <xf numFmtId="164" fontId="4" fillId="0" borderId="1" xfId="1" applyNumberFormat="1" applyFont="1" applyBorder="1" applyAlignment="1">
      <alignment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3">
    <cellStyle name="Ezres" xfId="1" builtinId="3"/>
    <cellStyle name="Normál" xfId="0" builtinId="0"/>
    <cellStyle name="Százalék" xfId="2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34"/>
  <sheetViews>
    <sheetView tabSelected="1" workbookViewId="0">
      <selection activeCell="M15" sqref="M15"/>
    </sheetView>
  </sheetViews>
  <sheetFormatPr defaultRowHeight="12.75"/>
  <cols>
    <col min="1" max="1" width="21.5703125" customWidth="1"/>
    <col min="2" max="2" width="12.5703125" bestFit="1" customWidth="1"/>
    <col min="3" max="4" width="12.42578125" customWidth="1"/>
    <col min="5" max="5" width="10.5703125" customWidth="1"/>
    <col min="6" max="6" width="11.28515625" customWidth="1"/>
    <col min="7" max="7" width="12" customWidth="1"/>
    <col min="8" max="8" width="11.42578125" customWidth="1"/>
    <col min="9" max="9" width="10.7109375" customWidth="1"/>
    <col min="10" max="10" width="9.85546875" customWidth="1"/>
    <col min="11" max="11" width="11.140625" customWidth="1"/>
    <col min="12" max="12" width="10.85546875" customWidth="1"/>
    <col min="13" max="13" width="8.85546875" customWidth="1"/>
    <col min="14" max="14" width="12" customWidth="1"/>
    <col min="15" max="15" width="6.5703125" customWidth="1"/>
    <col min="16" max="18" width="12.5703125" bestFit="1" customWidth="1"/>
    <col min="19" max="19" width="16.85546875" bestFit="1" customWidth="1"/>
    <col min="20" max="20" width="16.140625" bestFit="1" customWidth="1"/>
    <col min="21" max="21" width="9" bestFit="1" customWidth="1"/>
    <col min="22" max="22" width="10" bestFit="1" customWidth="1"/>
  </cols>
  <sheetData>
    <row r="1" spans="1:22">
      <c r="K1" s="45" t="s">
        <v>25</v>
      </c>
      <c r="L1" s="45"/>
      <c r="M1" s="32"/>
    </row>
    <row r="2" spans="1:22" hidden="1"/>
    <row r="3" spans="1:22" ht="15.75">
      <c r="A3" s="48" t="s">
        <v>38</v>
      </c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26"/>
      <c r="O3" s="26"/>
      <c r="P3" s="32"/>
      <c r="Q3" s="32"/>
      <c r="R3" s="32"/>
      <c r="S3" s="32"/>
      <c r="T3" s="32"/>
      <c r="U3" s="32"/>
      <c r="V3" s="32"/>
    </row>
    <row r="4" spans="1:22">
      <c r="K4" s="44" t="s">
        <v>0</v>
      </c>
      <c r="L4" s="44"/>
      <c r="M4" s="33"/>
      <c r="S4" s="3"/>
      <c r="T4" s="3"/>
      <c r="U4" s="3"/>
      <c r="V4" s="3"/>
    </row>
    <row r="5" spans="1:22">
      <c r="A5" s="1">
        <v>1</v>
      </c>
      <c r="B5" s="1">
        <v>3</v>
      </c>
      <c r="C5" s="1">
        <v>4</v>
      </c>
      <c r="D5" s="1">
        <v>5</v>
      </c>
      <c r="E5" s="22">
        <v>6</v>
      </c>
      <c r="F5" s="22">
        <v>7</v>
      </c>
      <c r="G5" s="22">
        <v>8</v>
      </c>
      <c r="H5" s="22">
        <v>9</v>
      </c>
      <c r="I5" s="1">
        <v>10</v>
      </c>
      <c r="J5" s="1">
        <v>11</v>
      </c>
      <c r="K5" s="1">
        <v>12</v>
      </c>
      <c r="L5" s="1">
        <v>13</v>
      </c>
      <c r="N5" s="23"/>
      <c r="O5" s="23"/>
      <c r="S5" s="33"/>
      <c r="T5" s="27"/>
      <c r="U5" s="27"/>
      <c r="V5" s="27"/>
    </row>
    <row r="6" spans="1:22" ht="12.75" customHeight="1">
      <c r="A6" s="51" t="s">
        <v>1</v>
      </c>
      <c r="B6" s="49" t="s">
        <v>6</v>
      </c>
      <c r="C6" s="49" t="s">
        <v>34</v>
      </c>
      <c r="D6" s="49" t="s">
        <v>35</v>
      </c>
      <c r="E6" s="49" t="s">
        <v>20</v>
      </c>
      <c r="F6" s="49" t="s">
        <v>27</v>
      </c>
      <c r="G6" s="49" t="s">
        <v>36</v>
      </c>
      <c r="H6" s="55" t="s">
        <v>2</v>
      </c>
      <c r="I6" s="56"/>
      <c r="J6" s="49" t="s">
        <v>3</v>
      </c>
      <c r="K6" s="49" t="s">
        <v>37</v>
      </c>
      <c r="L6" s="51" t="s">
        <v>4</v>
      </c>
      <c r="N6" s="3"/>
      <c r="O6" s="27"/>
      <c r="S6" s="33"/>
      <c r="T6" s="27"/>
      <c r="U6" s="28"/>
      <c r="V6" s="28"/>
    </row>
    <row r="7" spans="1:22" ht="24">
      <c r="A7" s="51"/>
      <c r="B7" s="50"/>
      <c r="C7" s="50"/>
      <c r="D7" s="50"/>
      <c r="E7" s="50"/>
      <c r="F7" s="50"/>
      <c r="G7" s="50"/>
      <c r="H7" s="42" t="s">
        <v>18</v>
      </c>
      <c r="I7" s="42" t="s">
        <v>32</v>
      </c>
      <c r="J7" s="50"/>
      <c r="K7" s="50"/>
      <c r="L7" s="51"/>
      <c r="N7" s="3"/>
      <c r="O7" s="27"/>
      <c r="P7" s="21"/>
      <c r="Q7" s="21"/>
      <c r="S7" s="2"/>
      <c r="T7" s="29"/>
      <c r="U7" s="29"/>
      <c r="V7" s="29"/>
    </row>
    <row r="8" spans="1:22" ht="12.75" customHeight="1">
      <c r="A8" s="36" t="s">
        <v>23</v>
      </c>
      <c r="B8" s="12">
        <v>204876</v>
      </c>
      <c r="C8" s="12">
        <v>175521</v>
      </c>
      <c r="D8" s="39"/>
      <c r="E8" s="12">
        <v>3143</v>
      </c>
      <c r="F8" s="12">
        <v>4126</v>
      </c>
      <c r="G8" s="12">
        <v>6</v>
      </c>
      <c r="H8" s="12">
        <v>31392</v>
      </c>
      <c r="I8" s="12">
        <v>131</v>
      </c>
      <c r="J8" s="12">
        <v>1191</v>
      </c>
      <c r="K8" s="12">
        <f>SUM((H8+I8)-J8)</f>
        <v>30332</v>
      </c>
      <c r="L8" s="40">
        <f>SUM((C8+D8+E8+G8)/B8)</f>
        <v>0.87208848278958984</v>
      </c>
      <c r="N8" s="3"/>
      <c r="O8" s="24"/>
      <c r="P8" s="19"/>
      <c r="Q8" s="19"/>
      <c r="R8" s="19"/>
      <c r="S8" s="2"/>
      <c r="T8" s="29"/>
      <c r="U8" s="29"/>
      <c r="V8" s="29"/>
    </row>
    <row r="9" spans="1:22" ht="12.75" customHeight="1">
      <c r="A9" s="36" t="s">
        <v>22</v>
      </c>
      <c r="B9" s="12">
        <v>252955</v>
      </c>
      <c r="C9" s="12">
        <v>185811</v>
      </c>
      <c r="D9" s="39"/>
      <c r="E9" s="12">
        <v>627</v>
      </c>
      <c r="F9" s="12">
        <v>1108</v>
      </c>
      <c r="G9" s="12">
        <v>0</v>
      </c>
      <c r="H9" s="12">
        <v>72428</v>
      </c>
      <c r="I9" s="12">
        <v>0</v>
      </c>
      <c r="J9" s="12">
        <v>4803</v>
      </c>
      <c r="K9" s="12">
        <f t="shared" ref="K9:K17" si="0">SUM((H9+I9)-J9)</f>
        <v>67625</v>
      </c>
      <c r="L9" s="40">
        <f t="shared" ref="L9:L17" si="1">SUM((C9+D9+E9+G9)/B9)</f>
        <v>0.73704018501314461</v>
      </c>
      <c r="N9" s="3"/>
      <c r="O9" s="24"/>
      <c r="P9" s="19"/>
      <c r="Q9" s="19"/>
      <c r="R9" s="19"/>
      <c r="S9" s="2"/>
      <c r="T9" s="30"/>
      <c r="U9" s="30"/>
      <c r="V9" s="30"/>
    </row>
    <row r="10" spans="1:22" ht="12.75" customHeight="1">
      <c r="A10" s="36" t="s">
        <v>17</v>
      </c>
      <c r="B10" s="43">
        <v>229434</v>
      </c>
      <c r="C10" s="12">
        <v>196917</v>
      </c>
      <c r="D10" s="39"/>
      <c r="E10" s="43">
        <v>2226</v>
      </c>
      <c r="F10" s="43">
        <v>9476</v>
      </c>
      <c r="G10" s="43">
        <v>179</v>
      </c>
      <c r="H10" s="12">
        <v>41912</v>
      </c>
      <c r="I10" s="43">
        <v>394</v>
      </c>
      <c r="J10" s="43">
        <v>2718</v>
      </c>
      <c r="K10" s="12">
        <f t="shared" si="0"/>
        <v>39588</v>
      </c>
      <c r="L10" s="40">
        <f t="shared" si="1"/>
        <v>0.86875528474419661</v>
      </c>
      <c r="N10" s="3"/>
      <c r="O10" s="24"/>
      <c r="P10" s="19"/>
      <c r="Q10" s="19"/>
      <c r="R10" s="19"/>
      <c r="S10" s="2"/>
      <c r="T10" s="30"/>
      <c r="U10" s="30"/>
      <c r="V10" s="30"/>
    </row>
    <row r="11" spans="1:22" ht="25.5">
      <c r="A11" s="36" t="s">
        <v>16</v>
      </c>
      <c r="B11" s="43">
        <v>2073</v>
      </c>
      <c r="C11" s="12">
        <v>2151</v>
      </c>
      <c r="D11" s="39"/>
      <c r="E11" s="43">
        <v>5</v>
      </c>
      <c r="F11" s="43">
        <v>114</v>
      </c>
      <c r="G11" s="43">
        <v>0</v>
      </c>
      <c r="H11" s="12">
        <v>41</v>
      </c>
      <c r="I11" s="43">
        <v>0</v>
      </c>
      <c r="J11" s="43">
        <v>10</v>
      </c>
      <c r="K11" s="12">
        <f t="shared" si="0"/>
        <v>31</v>
      </c>
      <c r="L11" s="40">
        <f t="shared" si="1"/>
        <v>1.0400385914134105</v>
      </c>
      <c r="N11" s="3"/>
      <c r="O11" s="24"/>
      <c r="P11" s="19"/>
      <c r="Q11" s="19"/>
      <c r="R11" s="19"/>
      <c r="S11" s="2"/>
      <c r="T11" s="30"/>
      <c r="U11" s="30"/>
      <c r="V11" s="30"/>
    </row>
    <row r="12" spans="1:22" ht="12.75" customHeight="1">
      <c r="A12" s="36" t="s">
        <v>15</v>
      </c>
      <c r="B12" s="43">
        <v>2896203</v>
      </c>
      <c r="C12" s="12">
        <v>2934778</v>
      </c>
      <c r="D12" s="39"/>
      <c r="E12" s="43">
        <v>55115</v>
      </c>
      <c r="F12" s="43">
        <v>145359</v>
      </c>
      <c r="G12" s="43">
        <v>85</v>
      </c>
      <c r="H12" s="12">
        <v>105266</v>
      </c>
      <c r="I12" s="43">
        <v>1042</v>
      </c>
      <c r="J12" s="43">
        <v>54724</v>
      </c>
      <c r="K12" s="12">
        <f t="shared" si="0"/>
        <v>51584</v>
      </c>
      <c r="L12" s="40">
        <f t="shared" si="1"/>
        <v>1.0323786005331808</v>
      </c>
      <c r="N12" s="3"/>
      <c r="O12" s="24"/>
      <c r="P12" s="19"/>
      <c r="Q12" s="19"/>
      <c r="R12" s="19"/>
      <c r="S12" s="2"/>
      <c r="T12" s="30"/>
      <c r="U12" s="30"/>
      <c r="V12" s="30"/>
    </row>
    <row r="13" spans="1:22" ht="12.75" customHeight="1">
      <c r="A13" s="36" t="s">
        <v>14</v>
      </c>
      <c r="B13" s="43">
        <v>185478</v>
      </c>
      <c r="C13" s="12">
        <v>58427</v>
      </c>
      <c r="D13" s="12">
        <v>87641</v>
      </c>
      <c r="E13" s="43">
        <v>2596</v>
      </c>
      <c r="F13" s="43">
        <v>6169</v>
      </c>
      <c r="G13" s="43">
        <v>93</v>
      </c>
      <c r="H13" s="12">
        <v>45104</v>
      </c>
      <c r="I13" s="43">
        <v>892</v>
      </c>
      <c r="J13" s="43">
        <v>3106</v>
      </c>
      <c r="K13" s="12">
        <f t="shared" si="0"/>
        <v>42890</v>
      </c>
      <c r="L13" s="40">
        <f t="shared" si="1"/>
        <v>0.80201964653489899</v>
      </c>
      <c r="N13" s="3"/>
      <c r="O13" s="24"/>
      <c r="P13" s="19"/>
      <c r="Q13" s="19"/>
      <c r="R13" s="19"/>
      <c r="S13" s="2"/>
      <c r="T13" s="30"/>
      <c r="U13" s="30"/>
      <c r="V13" s="30"/>
    </row>
    <row r="14" spans="1:22" ht="12.75" customHeight="1">
      <c r="A14" s="36" t="s">
        <v>13</v>
      </c>
      <c r="B14" s="43">
        <v>60351</v>
      </c>
      <c r="C14" s="12">
        <v>15283</v>
      </c>
      <c r="D14" s="39"/>
      <c r="E14" s="43">
        <v>430</v>
      </c>
      <c r="F14" s="43">
        <v>0</v>
      </c>
      <c r="G14" s="43">
        <v>5</v>
      </c>
      <c r="H14" s="12">
        <v>44498</v>
      </c>
      <c r="I14" s="43">
        <v>414</v>
      </c>
      <c r="J14" s="43">
        <v>279</v>
      </c>
      <c r="K14" s="12">
        <f t="shared" si="0"/>
        <v>44633</v>
      </c>
      <c r="L14" s="40">
        <f t="shared" si="1"/>
        <v>0.26044307467978989</v>
      </c>
      <c r="N14" s="3"/>
      <c r="O14" s="24"/>
      <c r="P14" s="19"/>
      <c r="Q14" s="19"/>
      <c r="R14" s="19"/>
      <c r="S14" s="2"/>
      <c r="T14" s="30"/>
      <c r="U14" s="30"/>
      <c r="V14" s="30"/>
    </row>
    <row r="15" spans="1:22" ht="12.75" customHeight="1">
      <c r="A15" s="36" t="s">
        <v>12</v>
      </c>
      <c r="B15" s="43">
        <v>73695</v>
      </c>
      <c r="C15" s="12">
        <v>9214</v>
      </c>
      <c r="D15" s="39"/>
      <c r="E15" s="43">
        <v>415</v>
      </c>
      <c r="F15" s="43">
        <v>2565</v>
      </c>
      <c r="G15" s="43">
        <v>2</v>
      </c>
      <c r="H15" s="12">
        <v>67166</v>
      </c>
      <c r="I15" s="43">
        <v>0</v>
      </c>
      <c r="J15" s="43">
        <v>537</v>
      </c>
      <c r="K15" s="12">
        <f t="shared" si="0"/>
        <v>66629</v>
      </c>
      <c r="L15" s="40">
        <f t="shared" si="1"/>
        <v>0.13068729221792524</v>
      </c>
      <c r="N15" s="3"/>
      <c r="O15" s="24"/>
      <c r="P15" s="19"/>
      <c r="Q15" s="19"/>
      <c r="R15" s="19"/>
      <c r="S15" s="2"/>
      <c r="T15" s="30"/>
      <c r="U15" s="30"/>
      <c r="V15" s="30"/>
    </row>
    <row r="16" spans="1:22">
      <c r="A16" s="36" t="s">
        <v>11</v>
      </c>
      <c r="B16" s="43">
        <v>3682</v>
      </c>
      <c r="C16" s="12">
        <v>704</v>
      </c>
      <c r="D16" s="39"/>
      <c r="E16" s="43">
        <v>29</v>
      </c>
      <c r="F16" s="43">
        <v>75</v>
      </c>
      <c r="G16" s="43">
        <v>1</v>
      </c>
      <c r="H16" s="12">
        <v>3018</v>
      </c>
      <c r="I16" s="43">
        <v>17</v>
      </c>
      <c r="J16" s="43">
        <v>12</v>
      </c>
      <c r="K16" s="12">
        <f t="shared" si="0"/>
        <v>3023</v>
      </c>
      <c r="L16" s="40">
        <f t="shared" si="1"/>
        <v>0.19934818033677348</v>
      </c>
      <c r="N16" s="3"/>
      <c r="O16" s="24"/>
      <c r="P16" s="19"/>
      <c r="Q16" s="19"/>
      <c r="R16" s="19"/>
      <c r="S16" s="31"/>
      <c r="T16" s="30"/>
      <c r="U16" s="30"/>
      <c r="V16" s="30"/>
    </row>
    <row r="17" spans="1:18" ht="12.75" customHeight="1">
      <c r="A17" s="36" t="s">
        <v>5</v>
      </c>
      <c r="B17" s="43">
        <f>SUM(B8:B16)</f>
        <v>3908747</v>
      </c>
      <c r="C17" s="12">
        <f>SUM(C8:C16)</f>
        <v>3578806</v>
      </c>
      <c r="D17" s="41">
        <f>SUM(D13)</f>
        <v>87641</v>
      </c>
      <c r="E17" s="43">
        <f t="shared" ref="E17:J17" si="2">SUM(E8:E16)</f>
        <v>64586</v>
      </c>
      <c r="F17" s="43">
        <f t="shared" si="2"/>
        <v>168992</v>
      </c>
      <c r="G17" s="43">
        <f t="shared" si="2"/>
        <v>371</v>
      </c>
      <c r="H17" s="12">
        <f t="shared" si="2"/>
        <v>410825</v>
      </c>
      <c r="I17" s="43">
        <f t="shared" si="2"/>
        <v>2890</v>
      </c>
      <c r="J17" s="43">
        <f t="shared" si="2"/>
        <v>67380</v>
      </c>
      <c r="K17" s="12">
        <f t="shared" si="0"/>
        <v>346335</v>
      </c>
      <c r="L17" s="40">
        <f t="shared" si="1"/>
        <v>0.95462919447076011</v>
      </c>
      <c r="N17" s="3"/>
      <c r="O17" s="24"/>
      <c r="P17" s="19"/>
      <c r="Q17" s="19"/>
      <c r="R17" s="19"/>
    </row>
    <row r="18" spans="1:18">
      <c r="A18" s="2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4"/>
      <c r="P18" s="19"/>
      <c r="Q18" s="19"/>
      <c r="R18" s="19"/>
    </row>
    <row r="19" spans="1:18" ht="25.5" customHeight="1">
      <c r="A19" s="58" t="s">
        <v>26</v>
      </c>
      <c r="B19" s="13" t="s">
        <v>6</v>
      </c>
      <c r="C19" s="13" t="s">
        <v>7</v>
      </c>
      <c r="D19" s="13" t="s">
        <v>21</v>
      </c>
      <c r="E19" s="13" t="s">
        <v>20</v>
      </c>
      <c r="F19" s="16" t="s">
        <v>29</v>
      </c>
      <c r="G19" s="16" t="s">
        <v>30</v>
      </c>
      <c r="H19" s="14" t="s">
        <v>2</v>
      </c>
      <c r="I19" s="14" t="s">
        <v>3</v>
      </c>
      <c r="J19" s="15" t="s">
        <v>19</v>
      </c>
      <c r="K19" s="3"/>
      <c r="L19" s="3"/>
      <c r="M19" s="3"/>
      <c r="N19" s="3"/>
      <c r="O19" s="4"/>
      <c r="P19" s="19"/>
      <c r="Q19" s="19"/>
      <c r="R19" s="19"/>
    </row>
    <row r="20" spans="1:18">
      <c r="A20" s="58"/>
      <c r="B20" s="25">
        <v>1801</v>
      </c>
      <c r="C20" s="25">
        <v>375</v>
      </c>
      <c r="D20" s="25">
        <v>0</v>
      </c>
      <c r="E20" s="25">
        <v>27</v>
      </c>
      <c r="F20" s="25">
        <v>0</v>
      </c>
      <c r="G20" s="25">
        <v>0</v>
      </c>
      <c r="H20" s="25">
        <v>1416</v>
      </c>
      <c r="I20" s="25">
        <v>17</v>
      </c>
      <c r="J20" s="25">
        <f>H20-I20</f>
        <v>1399</v>
      </c>
      <c r="K20" s="3"/>
      <c r="L20" s="3"/>
      <c r="M20" s="3"/>
      <c r="N20" s="3"/>
      <c r="O20" s="4"/>
      <c r="P20" s="19"/>
      <c r="Q20" s="19">
        <f>SUM(B20-C20-D20-E20+F20-G20-J20)</f>
        <v>0</v>
      </c>
      <c r="R20" s="19"/>
    </row>
    <row r="21" spans="1:18">
      <c r="A21" s="5"/>
      <c r="B21" s="5"/>
      <c r="C21" s="38"/>
      <c r="D21" s="38"/>
      <c r="E21" s="38"/>
      <c r="F21" s="38"/>
      <c r="G21" s="38"/>
      <c r="H21" s="38"/>
      <c r="I21" s="38"/>
      <c r="J21" s="38"/>
      <c r="K21" s="38"/>
      <c r="L21" s="3"/>
      <c r="M21" s="3"/>
      <c r="N21" s="3"/>
      <c r="O21" s="4"/>
      <c r="P21" s="19"/>
      <c r="Q21" s="19"/>
      <c r="R21" s="19"/>
    </row>
    <row r="22" spans="1:18" ht="42.75" customHeight="1">
      <c r="A22" s="53" t="s">
        <v>9</v>
      </c>
      <c r="B22" s="13" t="s">
        <v>6</v>
      </c>
      <c r="C22" s="13" t="s">
        <v>7</v>
      </c>
      <c r="D22" s="13" t="s">
        <v>21</v>
      </c>
      <c r="E22" s="13" t="s">
        <v>20</v>
      </c>
      <c r="F22" s="16" t="s">
        <v>29</v>
      </c>
      <c r="G22" s="16" t="s">
        <v>31</v>
      </c>
      <c r="H22" s="14" t="s">
        <v>2</v>
      </c>
      <c r="I22" s="14" t="s">
        <v>3</v>
      </c>
      <c r="J22" s="15" t="s">
        <v>19</v>
      </c>
      <c r="K22" s="3"/>
      <c r="L22" s="3"/>
      <c r="M22" s="3"/>
      <c r="P22" s="19"/>
      <c r="Q22" s="19"/>
      <c r="R22" s="19"/>
    </row>
    <row r="23" spans="1:18">
      <c r="A23" s="53"/>
      <c r="B23" s="54">
        <v>74265</v>
      </c>
      <c r="C23" s="52">
        <v>2042</v>
      </c>
      <c r="D23" s="52">
        <v>10544</v>
      </c>
      <c r="E23" s="47">
        <v>98016</v>
      </c>
      <c r="F23" s="47">
        <v>99540</v>
      </c>
      <c r="G23" s="47">
        <v>4005</v>
      </c>
      <c r="H23" s="47">
        <v>59679</v>
      </c>
      <c r="I23" s="47">
        <v>481</v>
      </c>
      <c r="J23" s="47">
        <f>SUM(H23-I23)</f>
        <v>59198</v>
      </c>
      <c r="K23" s="3"/>
      <c r="L23" s="3"/>
      <c r="M23" s="3"/>
      <c r="P23" s="19"/>
      <c r="Q23" s="19"/>
      <c r="R23" s="19"/>
    </row>
    <row r="24" spans="1:18" ht="19.5" customHeight="1">
      <c r="A24" s="53"/>
      <c r="B24" s="54"/>
      <c r="C24" s="52"/>
      <c r="D24" s="52"/>
      <c r="E24" s="47"/>
      <c r="F24" s="47"/>
      <c r="G24" s="47"/>
      <c r="H24" s="47"/>
      <c r="I24" s="47"/>
      <c r="J24" s="47"/>
      <c r="K24" s="3"/>
      <c r="L24" s="3"/>
      <c r="M24" s="3"/>
      <c r="P24" s="19"/>
      <c r="Q24" s="19">
        <f>SUM(B23-C23-D23-E23+F23-G23-J23)</f>
        <v>0</v>
      </c>
      <c r="R24" s="19"/>
    </row>
    <row r="25" spans="1:18" ht="12.75" customHeight="1">
      <c r="A25" s="57"/>
      <c r="B25" s="57"/>
      <c r="C25" s="38"/>
      <c r="D25" s="38"/>
      <c r="E25" s="38"/>
      <c r="F25" s="38"/>
      <c r="G25" s="38"/>
      <c r="H25" s="38"/>
      <c r="I25" s="38"/>
      <c r="J25" s="3"/>
      <c r="K25" s="3"/>
      <c r="L25" s="3"/>
      <c r="M25" s="3"/>
      <c r="P25" s="19"/>
      <c r="Q25" s="19"/>
      <c r="R25" s="19"/>
    </row>
    <row r="26" spans="1:18" hidden="1">
      <c r="A26" s="57"/>
      <c r="B26" s="57"/>
      <c r="C26" s="7"/>
      <c r="D26" s="7"/>
      <c r="E26" s="7"/>
      <c r="F26" s="7"/>
      <c r="G26" s="7"/>
      <c r="H26" s="7"/>
      <c r="I26" s="7"/>
      <c r="J26" s="3"/>
      <c r="K26" s="3"/>
      <c r="L26" s="3"/>
      <c r="M26" s="3"/>
      <c r="P26" s="19">
        <f t="shared" ref="P26" si="3">SUM(C26-D26+F26-I26-J26)</f>
        <v>0</v>
      </c>
      <c r="Q26" s="19"/>
      <c r="R26" s="19"/>
    </row>
    <row r="27" spans="1:18" ht="37.5" customHeight="1">
      <c r="A27" s="53" t="s">
        <v>10</v>
      </c>
      <c r="B27" s="13" t="s">
        <v>6</v>
      </c>
      <c r="C27" s="13" t="s">
        <v>7</v>
      </c>
      <c r="D27" s="13" t="s">
        <v>24</v>
      </c>
      <c r="E27" s="17" t="s">
        <v>27</v>
      </c>
      <c r="F27" s="17" t="s">
        <v>28</v>
      </c>
      <c r="G27" s="13" t="s">
        <v>2</v>
      </c>
      <c r="H27" s="3"/>
      <c r="I27" s="3"/>
      <c r="J27" s="3"/>
      <c r="K27" s="38"/>
      <c r="L27" s="3"/>
      <c r="M27" s="3"/>
      <c r="P27" s="19"/>
      <c r="Q27" s="19"/>
      <c r="R27" s="19"/>
    </row>
    <row r="28" spans="1:18">
      <c r="A28" s="53"/>
      <c r="B28" s="11">
        <v>411</v>
      </c>
      <c r="C28" s="12">
        <v>461</v>
      </c>
      <c r="D28" s="11">
        <v>9</v>
      </c>
      <c r="E28" s="11">
        <v>154</v>
      </c>
      <c r="F28" s="11">
        <v>96</v>
      </c>
      <c r="G28" s="11">
        <f>SUM(B28-(C28+D28-E28+F28))</f>
        <v>-1</v>
      </c>
      <c r="H28" s="3"/>
      <c r="I28" s="3"/>
      <c r="J28" s="3"/>
      <c r="K28" s="3"/>
      <c r="L28" s="37"/>
      <c r="M28" s="37"/>
      <c r="P28" s="19"/>
      <c r="Q28" s="19"/>
      <c r="R28" s="19"/>
    </row>
    <row r="29" spans="1:18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7"/>
      <c r="M29" s="37"/>
    </row>
    <row r="30" spans="1:18">
      <c r="A30" s="18" t="s">
        <v>39</v>
      </c>
      <c r="J30" s="45" t="s">
        <v>8</v>
      </c>
      <c r="K30" s="45"/>
    </row>
    <row r="31" spans="1:18" ht="25.5" customHeight="1">
      <c r="A31" s="10"/>
      <c r="B31" s="9"/>
      <c r="C31" s="6"/>
      <c r="D31" s="6"/>
      <c r="E31" s="34"/>
      <c r="F31" s="6"/>
      <c r="G31" s="38"/>
      <c r="H31" s="35"/>
      <c r="I31" s="20"/>
      <c r="J31" s="46" t="s">
        <v>33</v>
      </c>
      <c r="K31" s="46"/>
    </row>
    <row r="32" spans="1:18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</row>
    <row r="33" spans="13:13">
      <c r="M33" s="8"/>
    </row>
    <row r="34" spans="13:13">
      <c r="M34" s="8"/>
    </row>
  </sheetData>
  <mergeCells count="29">
    <mergeCell ref="G6:G7"/>
    <mergeCell ref="H6:I6"/>
    <mergeCell ref="J6:J7"/>
    <mergeCell ref="A27:A28"/>
    <mergeCell ref="D6:D7"/>
    <mergeCell ref="A25:B26"/>
    <mergeCell ref="A19:A20"/>
    <mergeCell ref="C23:C24"/>
    <mergeCell ref="G23:G24"/>
    <mergeCell ref="F23:F24"/>
    <mergeCell ref="J23:J24"/>
    <mergeCell ref="A3:M3"/>
    <mergeCell ref="F6:F7"/>
    <mergeCell ref="L6:L7"/>
    <mergeCell ref="K6:K7"/>
    <mergeCell ref="E6:E7"/>
    <mergeCell ref="I23:I24"/>
    <mergeCell ref="E23:E24"/>
    <mergeCell ref="D23:D24"/>
    <mergeCell ref="A6:A7"/>
    <mergeCell ref="B6:B7"/>
    <mergeCell ref="C6:C7"/>
    <mergeCell ref="A22:A24"/>
    <mergeCell ref="B23:B24"/>
    <mergeCell ref="K4:L4"/>
    <mergeCell ref="K1:L1"/>
    <mergeCell ref="J30:K30"/>
    <mergeCell ref="J31:K31"/>
    <mergeCell ref="H23:H24"/>
  </mergeCells>
  <phoneticPr fontId="0" type="noConversion"/>
  <pageMargins left="0" right="0" top="0.98425196850393704" bottom="0" header="0.51181102362204722" footer="0"/>
  <pageSetup paperSize="9" scale="9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Munka1</vt:lpstr>
      <vt:lpstr>Munka2</vt:lpstr>
      <vt:lpstr>Munka3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Ildikó</dc:creator>
  <cp:lastModifiedBy>szabok</cp:lastModifiedBy>
  <cp:lastPrinted>2015-05-27T07:04:18Z</cp:lastPrinted>
  <dcterms:created xsi:type="dcterms:W3CDTF">2005-07-18T08:45:28Z</dcterms:created>
  <dcterms:modified xsi:type="dcterms:W3CDTF">2015-06-10T14:36:18Z</dcterms:modified>
</cp:coreProperties>
</file>